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ton.milla\Downloads\"/>
    </mc:Choice>
  </mc:AlternateContent>
  <bookViews>
    <workbookView xWindow="0" yWindow="0" windowWidth="28800" windowHeight="12435" activeTab="3"/>
  </bookViews>
  <sheets>
    <sheet name="2021" sheetId="1" r:id="rId1"/>
    <sheet name="2022" sheetId="2" r:id="rId2"/>
    <sheet name="2023" sheetId="3" r:id="rId3"/>
    <sheet name="Permbledhese" sheetId="6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G19" i="6"/>
  <c r="G20" i="6" s="1"/>
  <c r="G23" i="6" s="1"/>
  <c r="G17" i="6"/>
  <c r="D42" i="1"/>
  <c r="D39" i="1"/>
  <c r="H14" i="3"/>
  <c r="F14" i="3"/>
  <c r="E14" i="3"/>
  <c r="D14" i="3"/>
  <c r="C14" i="3"/>
  <c r="G9" i="3"/>
  <c r="G14" i="3" s="1"/>
  <c r="H14" i="2" l="1"/>
  <c r="F14" i="2"/>
  <c r="D14" i="2"/>
  <c r="C14" i="2"/>
  <c r="G9" i="2"/>
  <c r="G14" i="2" s="1"/>
  <c r="E9" i="2"/>
  <c r="E14" i="2" s="1"/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<sst xmlns="http://schemas.openxmlformats.org/spreadsheetml/2006/main" count="149" uniqueCount="103">
  <si>
    <t>K E SH   Sha  ( APARATI )</t>
  </si>
  <si>
    <t>ANALIZA  E  LLOGARISE  " 6 5 3 "   dt .31.12.2021</t>
  </si>
  <si>
    <t>Leke</t>
  </si>
  <si>
    <t>NR</t>
  </si>
  <si>
    <t>P E R SH K R I M I</t>
  </si>
  <si>
    <t>GJENDJA  01.01.2021</t>
  </si>
  <si>
    <t>LEVIZJET  2021</t>
  </si>
  <si>
    <t>GJENDJA  31.12.2021</t>
  </si>
  <si>
    <t>DEBI</t>
  </si>
  <si>
    <t>KREDI</t>
  </si>
  <si>
    <t>Shoqata "Shpirti Artistik I Shkodres"</t>
  </si>
  <si>
    <t>Shoqata "EKO Mendje"</t>
  </si>
  <si>
    <t>ZAFEST-Albanian Center of Audio Visual&amp;Cinematography</t>
  </si>
  <si>
    <t>Federata Shqiptare Aeronautika</t>
  </si>
  <si>
    <t>Shoqata "Well Point Kujdes per te gjithe"</t>
  </si>
  <si>
    <t>Forumi Mendimit Lire</t>
  </si>
  <si>
    <t>T O T A L I</t>
  </si>
  <si>
    <t xml:space="preserve">Shefi   Llogarise   APARATI    </t>
  </si>
  <si>
    <t>Dhurata Sallaku</t>
  </si>
  <si>
    <t>Miratimi ne bord i strategjise dhe planit te veprimit sociale</t>
  </si>
  <si>
    <t>Vendim Nr.12, date 01.07.2021 KMb Miratimin per sponsorizim te projekt-propozimeve ne kuader te strategjise dhe planit te veprimit  per pergjegjshmerine sociale te korporates</t>
  </si>
  <si>
    <t>SPONSORIZIMET</t>
  </si>
  <si>
    <t>per periudhen Janar - Dhjetor 2021</t>
  </si>
  <si>
    <t>Subjekti</t>
  </si>
  <si>
    <t>Dt.Pagese</t>
  </si>
  <si>
    <t>Vlera</t>
  </si>
  <si>
    <t>Nr Fature</t>
  </si>
  <si>
    <t xml:space="preserve">Date </t>
  </si>
  <si>
    <t xml:space="preserve">Titull Projekti </t>
  </si>
  <si>
    <t>05.08.2021</t>
  </si>
  <si>
    <t>02.2021</t>
  </si>
  <si>
    <t>07.09.2021</t>
  </si>
  <si>
    <t>Festivali kenges per femije</t>
  </si>
  <si>
    <t>14.09.2021</t>
  </si>
  <si>
    <t>3.2021</t>
  </si>
  <si>
    <t>15.12.2021</t>
  </si>
  <si>
    <t>Uje, Peme, dhe drite</t>
  </si>
  <si>
    <t>08.09.2021</t>
  </si>
  <si>
    <t>06.2021</t>
  </si>
  <si>
    <t>10.08.2021</t>
  </si>
  <si>
    <t>ZAFEST</t>
  </si>
  <si>
    <t>03.2021</t>
  </si>
  <si>
    <t>07.12.2021</t>
  </si>
  <si>
    <t>Financimi Paraglajdeve</t>
  </si>
  <si>
    <t>01.2021</t>
  </si>
  <si>
    <t>Ora Blu e Drinit</t>
  </si>
  <si>
    <t>26.11.2021</t>
  </si>
  <si>
    <t>Mbrojta rigejnerimi Mjedisit</t>
  </si>
  <si>
    <t xml:space="preserve">Shoqata BID </t>
  </si>
  <si>
    <t>21.10.2021</t>
  </si>
  <si>
    <t>29.11.2021</t>
  </si>
  <si>
    <t>Sound Vibes</t>
  </si>
  <si>
    <t>duhet te ktheje fondet sipas kontrates duke bere fature me minus</t>
  </si>
  <si>
    <t>TOTAL Sponsorizime</t>
  </si>
  <si>
    <t>I ka kthyer ne Janar fondet e sposorizimit</t>
  </si>
  <si>
    <t>ANALIZA  E  LLOGARISE  " 6 5 3 "   dt .31.12.2022</t>
  </si>
  <si>
    <t>GJENDJA  01.01.2022</t>
  </si>
  <si>
    <t>LEVIZJET  2022</t>
  </si>
  <si>
    <t>GJENDJA  31.12.2022</t>
  </si>
  <si>
    <t>Blerje dhurim Spitalit Shkoder</t>
  </si>
  <si>
    <t>ashensor sipas Akt Dhurimi 19.12.22</t>
  </si>
  <si>
    <t>se bashku me certifikimin ne ergocert</t>
  </si>
  <si>
    <t>ANALIZA  E  LLOGARISE  " 6 5 3 "   dt .31.12.2023</t>
  </si>
  <si>
    <t>GJENDJA  01.01.2023</t>
  </si>
  <si>
    <t>LEVIZJET  2023</t>
  </si>
  <si>
    <t>GJENDJA  31.12.2023</t>
  </si>
  <si>
    <t>Geam - Universiteti tiranes</t>
  </si>
  <si>
    <t>Dt. Dok.:</t>
  </si>
  <si>
    <t>01/01/2020 - 31/12/2024</t>
  </si>
  <si>
    <t>Pershkrimi:</t>
  </si>
  <si>
    <t>653</t>
  </si>
  <si>
    <t>Aparati KESH Sha</t>
  </si>
  <si>
    <t>Dt. Dok</t>
  </si>
  <si>
    <t>Subvencione të dhëna</t>
  </si>
  <si>
    <t>ZAFEST Qendra Alb Cent. Audio Vis. &amp; Cinemt. - Sponsorizimsipas Kont. 3907/1 dt.23.07.2021</t>
  </si>
  <si>
    <t>Shpirti artistik i Shkodres- Sponsorizim sipas Kon Nr3906Prot 23.07.2021</t>
  </si>
  <si>
    <t>Forumi Mendimit Lire Sponsorizim sipas kontrates Nr. 4193/1 dt.16.08.21 Mbrojtja dhe rigjenerimi mjedisit si menyre per te luftuar agresionin ne rritje te fenomeneve natyrore</t>
  </si>
  <si>
    <t>Shoqata BID-Sponsorizizm
"Sound Vipes..."sipas 
kontrates Nr.4554
dt15.09.2021</t>
  </si>
  <si>
    <t>Fed Aeoranautikes
Sponsorizim projekti
"Financimi Paraglajdeve"sip</t>
  </si>
  <si>
    <t>Shoqata Well Point
Sponsorizim sipas kon. 4364
dt.01.09.2021 Projekt
Propozimi Ora Blu e Drinit</t>
  </si>
  <si>
    <t>Shoqata BID-Anullim i fat.6/2021 -Sponsorizizm
"Sound Vipes..."sipas 
kontrates Nr.4554
dt15.09.2021</t>
  </si>
  <si>
    <t>ERGOCERT Çertifikim&amp;Markim CE i ashensorit te ri te instaluar prane Spitalit Rajonal Shkoder UrProk4193/3 dt.16.09.2022</t>
  </si>
  <si>
    <t>Blerje ashensori KONE prane Spitalit Rajonal Shkoder, Jashar Peposhi Akt - Dhurimi dt.19/12/2022</t>
  </si>
  <si>
    <t>GEM</t>
  </si>
  <si>
    <t>Kon. 5140/1 dt. 09.03.23</t>
  </si>
  <si>
    <t>vlera u kthye ne Janar 2022</t>
  </si>
  <si>
    <t>Ekspertize per termetin  dt. 17/03/2023</t>
  </si>
  <si>
    <t>Subvencione te dhena</t>
  </si>
  <si>
    <t>Nr.</t>
  </si>
  <si>
    <t>LEKE</t>
  </si>
  <si>
    <t>1</t>
  </si>
  <si>
    <t>2</t>
  </si>
  <si>
    <t>3</t>
  </si>
  <si>
    <t>4</t>
  </si>
  <si>
    <t>5</t>
  </si>
  <si>
    <t>6</t>
  </si>
  <si>
    <t>Shoqata "EKO
Mendje"Sponsorizim per
projektin UJi, peme Drite sipas
Kon. 4365 dt. 01.09.2021</t>
  </si>
  <si>
    <t>7</t>
  </si>
  <si>
    <t>8</t>
  </si>
  <si>
    <t>TOTAL   Viti 2021</t>
  </si>
  <si>
    <t xml:space="preserve">GEM Inv. no: 19/2023 of .03.03.2023. “Reducing impact of earthquakes in Albania….“ according Contract 5140/1 09.03.23 Artic. 3 </t>
  </si>
  <si>
    <t>TOTAL  nga 2021 -2024</t>
  </si>
  <si>
    <t>* Për vitet 2024 - 2025 Nuk ka pasur donacione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</si>
</sst>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_);_(* \(#,##0\);_(* &quot;-&quot;??_);_(@_)"/>
    <numFmt numFmtId="166" formatCode="#,###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mbria"/>
      <family val="1"/>
    </font>
    <font>
      <sz val="9"/>
      <name val="Cambria"/>
      <family val="1"/>
    </font>
    <font>
      <b/>
      <u/>
      <sz val="9"/>
      <name val="Cambria"/>
      <family val="1"/>
    </font>
    <font>
      <b/>
      <i/>
      <sz val="9"/>
      <name val="Cambria"/>
      <family val="1"/>
    </font>
    <font>
      <b/>
      <sz val="22.2"/>
      <color rgb="FF008000"/>
      <name val="Calibri"/>
      <family val="2"/>
    </font>
    <font>
      <b/>
      <sz val="9"/>
      <color rgb="FF008000"/>
      <name val="Calibri"/>
      <family val="2"/>
    </font>
    <font>
      <sz val="9"/>
      <color rgb="FF000000"/>
      <name val="Calibri"/>
      <family val="2"/>
    </font>
    <font>
      <sz val="9"/>
      <color rgb="FFFF0000"/>
      <name val="Cambria"/>
      <family val="1"/>
    </font>
    <font>
      <b/>
      <sz val="12"/>
      <color rgb="FF00B050"/>
      <name val="Times New Roman"/>
      <family val="1"/>
    </font>
    <font>
      <sz val="8"/>
      <color rgb="FF808080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0FFF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dashed">
        <color theme="9" tint="-0.24994659260841701"/>
      </right>
      <top style="medium">
        <color theme="9" tint="-0.24994659260841701"/>
      </top>
      <bottom/>
      <diagonal/>
    </border>
    <border>
      <left style="dashed">
        <color theme="9" tint="-0.24994659260841701"/>
      </left>
      <right style="dashed">
        <color theme="9" tint="-0.24994659260841701"/>
      </right>
      <top style="medium">
        <color theme="9" tint="-0.24994659260841701"/>
      </top>
      <bottom/>
      <diagonal/>
    </border>
    <border>
      <left style="dashed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dashed">
        <color theme="9" tint="-0.24994659260841701"/>
      </right>
      <top style="medium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 style="medium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/>
      <top style="medium">
        <color theme="9" tint="-0.24994659260841701"/>
      </top>
      <bottom style="dashed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dashed">
        <color theme="9" tint="-0.24994659260841701"/>
      </bottom>
      <diagonal/>
    </border>
    <border>
      <left style="medium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 style="medium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medium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medium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medium">
        <color theme="9" tint="-0.24994659260841701"/>
      </bottom>
      <diagonal/>
    </border>
    <border>
      <left style="dashed">
        <color theme="9" tint="-0.24994659260841701"/>
      </left>
      <right/>
      <top style="dashed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dashed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dashed">
        <color theme="9" tint="-0.24994659260841701"/>
      </right>
      <top/>
      <bottom style="medium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/>
      <bottom style="medium">
        <color theme="9" tint="-0.24994659260841701"/>
      </bottom>
      <diagonal/>
    </border>
    <border>
      <left style="dashed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rgb="FF808080"/>
      </left>
      <right style="hair">
        <color rgb="FF808080"/>
      </right>
      <top style="thin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rgb="FF808080"/>
      </right>
      <top style="thin">
        <color rgb="FF808080"/>
      </top>
      <bottom style="hair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/>
    <xf numFmtId="4" fontId="2" fillId="2" borderId="1" xfId="0" applyNumberFormat="1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/>
    <xf numFmtId="3" fontId="3" fillId="2" borderId="0" xfId="0" applyNumberFormat="1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4" fontId="3" fillId="2" borderId="7" xfId="1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3" fillId="2" borderId="11" xfId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165" fontId="2" fillId="2" borderId="19" xfId="1" applyNumberFormat="1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4" fontId="3" fillId="2" borderId="0" xfId="0" applyNumberFormat="1" applyFont="1" applyFill="1"/>
    <xf numFmtId="3" fontId="9" fillId="2" borderId="0" xfId="0" applyNumberFormat="1" applyFont="1" applyFill="1"/>
    <xf numFmtId="164" fontId="9" fillId="2" borderId="15" xfId="1" applyFont="1" applyFill="1" applyBorder="1"/>
    <xf numFmtId="0" fontId="0" fillId="0" borderId="0" xfId="0" applyAlignment="1">
      <alignment wrapText="1"/>
    </xf>
    <xf numFmtId="0" fontId="10" fillId="2" borderId="0" xfId="0" applyNumberFormat="1" applyFont="1" applyFill="1" applyAlignment="1">
      <alignment horizontal="left" vertical="center" wrapText="1" readingOrder="1"/>
    </xf>
    <xf numFmtId="0" fontId="7" fillId="4" borderId="22" xfId="0" applyNumberFormat="1" applyFont="1" applyFill="1" applyBorder="1" applyAlignment="1">
      <alignment horizontal="left" vertical="top" wrapText="1" readingOrder="1"/>
    </xf>
    <xf numFmtId="0" fontId="7" fillId="4" borderId="23" xfId="0" applyNumberFormat="1" applyFont="1" applyFill="1" applyBorder="1" applyAlignment="1">
      <alignment horizontal="left" vertical="top" wrapText="1" readingOrder="1"/>
    </xf>
    <xf numFmtId="0" fontId="7" fillId="4" borderId="24" xfId="0" applyNumberFormat="1" applyFont="1" applyFill="1" applyBorder="1" applyAlignment="1">
      <alignment horizontal="center" vertical="top" wrapText="1" readingOrder="1"/>
    </xf>
    <xf numFmtId="49" fontId="8" fillId="3" borderId="25" xfId="0" applyNumberFormat="1" applyFont="1" applyFill="1" applyBorder="1" applyAlignment="1">
      <alignment horizontal="left" vertical="center" wrapText="1" readingOrder="1"/>
    </xf>
    <xf numFmtId="14" fontId="8" fillId="3" borderId="26" xfId="0" applyNumberFormat="1" applyFont="1" applyFill="1" applyBorder="1" applyAlignment="1">
      <alignment horizontal="left" vertical="center" wrapText="1" readingOrder="1"/>
    </xf>
    <xf numFmtId="49" fontId="8" fillId="3" borderId="26" xfId="0" applyNumberFormat="1" applyFont="1" applyFill="1" applyBorder="1" applyAlignment="1">
      <alignment horizontal="left" vertical="top" wrapText="1" readingOrder="1"/>
    </xf>
    <xf numFmtId="166" fontId="8" fillId="3" borderId="27" xfId="0" applyNumberFormat="1" applyFont="1" applyFill="1" applyBorder="1" applyAlignment="1">
      <alignment horizontal="right" vertical="center" wrapText="1" readingOrder="1"/>
    </xf>
    <xf numFmtId="49" fontId="8" fillId="3" borderId="26" xfId="0" applyNumberFormat="1" applyFont="1" applyFill="1" applyBorder="1" applyAlignment="1">
      <alignment horizontal="left" vertical="top" readingOrder="1"/>
    </xf>
    <xf numFmtId="164" fontId="7" fillId="4" borderId="24" xfId="1" applyFont="1" applyFill="1" applyBorder="1" applyAlignment="1">
      <alignment horizontal="center" vertical="top" wrapText="1" readingOrder="1"/>
    </xf>
    <xf numFmtId="49" fontId="8" fillId="3" borderId="26" xfId="0" applyNumberFormat="1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left" vertical="center" wrapText="1" readingOrder="1"/>
    </xf>
    <xf numFmtId="0" fontId="6" fillId="3" borderId="0" xfId="0" applyNumberFormat="1" applyFont="1" applyFill="1" applyAlignment="1">
      <alignment horizontal="center" wrapText="1" readingOrder="1"/>
    </xf>
    <xf numFmtId="0" fontId="10" fillId="2" borderId="0" xfId="0" applyNumberFormat="1" applyFont="1" applyFill="1" applyAlignment="1">
      <alignment horizontal="left" vertical="center" wrapText="1" readingOrder="1"/>
    </xf>
    <xf numFmtId="0" fontId="1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87E14CE-6A55-45B8-A336-AA1EDC08C78A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8250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lakudh/Desktop/APARATI/2022/bilanci%202022/FINAL%20Bilanc%202022/BILANCI%20APARATI%20%20Vit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F 31.12.22"/>
      <sheetName val="9 fletesh 31.12.2022"/>
      <sheetName val="14.04.23 alpha"/>
      <sheetName val="105 "/>
      <sheetName val="180 "/>
      <sheetName val="18 An."/>
      <sheetName val="DEK EFTIOLA"/>
      <sheetName val="18 Fierza"/>
      <sheetName val="18 Vau"/>
      <sheetName val="18 KOMAN "/>
      <sheetName val="18 SLM Durres"/>
      <sheetName val="mirela18 SLM Durres (2)"/>
      <sheetName val="TEC Vlore"/>
      <sheetName val="AQT AMORTIZIM"/>
      <sheetName val="ASETE"/>
      <sheetName val="231"/>
      <sheetName val="266"/>
      <sheetName val="266 A."/>
      <sheetName val="15.02.23"/>
      <sheetName val="Levizja magazine"/>
      <sheetName val="311.b"/>
      <sheetName val="312"/>
      <sheetName val="401."/>
      <sheetName val="401 Flutura (2)"/>
      <sheetName val="409"/>
      <sheetName val="411"/>
      <sheetName val="421"/>
      <sheetName val="423"/>
      <sheetName val="423.1"/>
      <sheetName val="427"/>
      <sheetName val="427.1"/>
      <sheetName val="431"/>
      <sheetName val="442"/>
      <sheetName val="4456"/>
      <sheetName val="447"/>
      <sheetName val="449"/>
      <sheetName val="4671P"/>
      <sheetName val="&quot;467100&quot;"/>
      <sheetName val="4672P"/>
      <sheetName val="467.2"/>
      <sheetName val="4673.P"/>
      <sheetName val="467.3"/>
      <sheetName val="486"/>
      <sheetName val="491 provizioni"/>
      <sheetName val="512"/>
      <sheetName val="531 "/>
      <sheetName val="601"/>
      <sheetName val="6012"/>
      <sheetName val="604"/>
      <sheetName val="613"/>
      <sheetName val="615"/>
      <sheetName val="616"/>
      <sheetName val="618"/>
      <sheetName val="621"/>
      <sheetName val="621 (1)"/>
      <sheetName val="624"/>
      <sheetName val="625"/>
      <sheetName val="626"/>
      <sheetName val="628"/>
      <sheetName val="634"/>
      <sheetName val="635"/>
      <sheetName val="641"/>
      <sheetName val="641 (1)"/>
      <sheetName val="644"/>
      <sheetName val="648"/>
      <sheetName val="648 (1"/>
      <sheetName val="652"/>
      <sheetName val="653"/>
      <sheetName val="654 "/>
      <sheetName val="657"/>
      <sheetName val="666"/>
      <sheetName val="681"/>
      <sheetName val="704"/>
      <sheetName val="708"/>
      <sheetName val="7081"/>
      <sheetName val="7088"/>
      <sheetName val="767"/>
      <sheetName val="FINALI alpha"/>
      <sheetName val="14.04"/>
      <sheetName val="Sheet3"/>
      <sheetName val="alpha"/>
      <sheetName val="alpk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367">
          <cell r="I367">
            <v>6298320</v>
          </cell>
        </row>
      </sheetData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D42" sqref="D42"/>
    </sheetView>
  </sheetViews>
  <sheetFormatPr defaultRowHeight="12" x14ac:dyDescent="0.2"/>
  <cols>
    <col min="1" max="1" width="4.5703125" style="2" customWidth="1"/>
    <col min="2" max="2" width="43.5703125" style="2" customWidth="1"/>
    <col min="3" max="3" width="13.28515625" style="2" customWidth="1"/>
    <col min="4" max="4" width="12.7109375" style="2" customWidth="1"/>
    <col min="5" max="5" width="12.85546875" style="2" customWidth="1"/>
    <col min="6" max="6" width="12" style="2" customWidth="1"/>
    <col min="7" max="7" width="13.28515625" style="2" customWidth="1"/>
    <col min="8" max="8" width="11" style="2" customWidth="1"/>
    <col min="9" max="16384" width="9.140625" style="2"/>
  </cols>
  <sheetData>
    <row r="1" spans="1:8" x14ac:dyDescent="0.2">
      <c r="A1" s="1" t="s">
        <v>0</v>
      </c>
      <c r="B1" s="1"/>
    </row>
    <row r="2" spans="1:8" x14ac:dyDescent="0.2">
      <c r="A2" s="1"/>
      <c r="B2" s="1"/>
    </row>
    <row r="3" spans="1:8" x14ac:dyDescent="0.2">
      <c r="B3" s="50" t="s">
        <v>1</v>
      </c>
      <c r="C3" s="50"/>
      <c r="D3" s="50"/>
      <c r="E3" s="50"/>
      <c r="F3" s="50"/>
      <c r="G3" s="50"/>
    </row>
    <row r="4" spans="1:8" x14ac:dyDescent="0.2">
      <c r="B4" s="3"/>
      <c r="C4" s="3"/>
      <c r="D4" s="3"/>
      <c r="E4" s="3"/>
      <c r="F4" s="3"/>
      <c r="G4" s="3"/>
    </row>
    <row r="5" spans="1:8" x14ac:dyDescent="0.2">
      <c r="H5" s="4" t="s">
        <v>2</v>
      </c>
    </row>
    <row r="6" spans="1:8" x14ac:dyDescent="0.2">
      <c r="A6" s="51" t="s">
        <v>3</v>
      </c>
      <c r="B6" s="51" t="s">
        <v>4</v>
      </c>
      <c r="C6" s="51" t="s">
        <v>5</v>
      </c>
      <c r="D6" s="51"/>
      <c r="E6" s="51" t="s">
        <v>6</v>
      </c>
      <c r="F6" s="51"/>
      <c r="G6" s="51" t="s">
        <v>7</v>
      </c>
      <c r="H6" s="51"/>
    </row>
    <row r="7" spans="1:8" x14ac:dyDescent="0.2">
      <c r="A7" s="51"/>
      <c r="B7" s="51"/>
      <c r="C7" s="5" t="s">
        <v>8</v>
      </c>
      <c r="D7" s="5" t="s">
        <v>9</v>
      </c>
      <c r="E7" s="5" t="s">
        <v>8</v>
      </c>
      <c r="F7" s="5" t="s">
        <v>9</v>
      </c>
      <c r="G7" s="5" t="s">
        <v>8</v>
      </c>
      <c r="H7" s="5" t="s">
        <v>9</v>
      </c>
    </row>
    <row r="8" spans="1:8" x14ac:dyDescent="0.2">
      <c r="A8" s="6">
        <v>1</v>
      </c>
      <c r="B8" s="7" t="s">
        <v>10</v>
      </c>
      <c r="C8" s="7"/>
      <c r="D8" s="8"/>
      <c r="E8" s="8">
        <v>3000000</v>
      </c>
      <c r="F8" s="7"/>
      <c r="G8" s="8">
        <v>3000000</v>
      </c>
      <c r="H8" s="8"/>
    </row>
    <row r="9" spans="1:8" x14ac:dyDescent="0.2">
      <c r="A9" s="6">
        <v>2</v>
      </c>
      <c r="B9" s="7" t="s">
        <v>11</v>
      </c>
      <c r="C9" s="7"/>
      <c r="D9" s="8"/>
      <c r="E9" s="8">
        <v>2500000</v>
      </c>
      <c r="F9" s="7"/>
      <c r="G9" s="8">
        <v>2500000</v>
      </c>
      <c r="H9" s="8"/>
    </row>
    <row r="10" spans="1:8" x14ac:dyDescent="0.2">
      <c r="A10" s="6">
        <v>3</v>
      </c>
      <c r="B10" s="7" t="s">
        <v>12</v>
      </c>
      <c r="C10" s="7"/>
      <c r="D10" s="8"/>
      <c r="E10" s="8">
        <v>2000000</v>
      </c>
      <c r="F10" s="7"/>
      <c r="G10" s="8">
        <v>2000000</v>
      </c>
      <c r="H10" s="8"/>
    </row>
    <row r="11" spans="1:8" x14ac:dyDescent="0.2">
      <c r="A11" s="6">
        <v>4</v>
      </c>
      <c r="B11" s="7" t="s">
        <v>13</v>
      </c>
      <c r="C11" s="7"/>
      <c r="D11" s="8"/>
      <c r="E11" s="8">
        <v>1968000</v>
      </c>
      <c r="F11" s="7"/>
      <c r="G11" s="8">
        <v>1968000</v>
      </c>
      <c r="H11" s="8"/>
    </row>
    <row r="12" spans="1:8" x14ac:dyDescent="0.2">
      <c r="A12" s="6">
        <v>5</v>
      </c>
      <c r="B12" s="7" t="s">
        <v>14</v>
      </c>
      <c r="C12" s="7"/>
      <c r="D12" s="8"/>
      <c r="E12" s="8">
        <v>3000000</v>
      </c>
      <c r="F12" s="7"/>
      <c r="G12" s="8">
        <v>3000000</v>
      </c>
      <c r="H12" s="8"/>
    </row>
    <row r="13" spans="1:8" x14ac:dyDescent="0.2">
      <c r="A13" s="6">
        <v>6</v>
      </c>
      <c r="B13" s="7" t="s">
        <v>15</v>
      </c>
      <c r="C13" s="7"/>
      <c r="D13" s="8"/>
      <c r="E13" s="8">
        <v>1500000</v>
      </c>
      <c r="F13" s="7"/>
      <c r="G13" s="8">
        <v>1500000</v>
      </c>
      <c r="H13" s="8"/>
    </row>
    <row r="14" spans="1:8" x14ac:dyDescent="0.2">
      <c r="A14" s="9"/>
      <c r="B14" s="9" t="s">
        <v>16</v>
      </c>
      <c r="C14" s="8">
        <f t="shared" ref="C14:H14" si="0">SUM(C8:C13)</f>
        <v>0</v>
      </c>
      <c r="D14" s="8">
        <f t="shared" si="0"/>
        <v>0</v>
      </c>
      <c r="E14" s="8">
        <f t="shared" si="0"/>
        <v>13968000</v>
      </c>
      <c r="F14" s="7">
        <f t="shared" si="0"/>
        <v>0</v>
      </c>
      <c r="G14" s="7">
        <f t="shared" si="0"/>
        <v>13968000</v>
      </c>
      <c r="H14" s="8">
        <f t="shared" si="0"/>
        <v>0</v>
      </c>
    </row>
    <row r="17" spans="2:8" x14ac:dyDescent="0.2">
      <c r="F17" s="49" t="s">
        <v>17</v>
      </c>
      <c r="G17" s="49"/>
      <c r="H17" s="49"/>
    </row>
    <row r="19" spans="2:8" x14ac:dyDescent="0.2">
      <c r="F19" s="49" t="s">
        <v>18</v>
      </c>
      <c r="G19" s="49"/>
      <c r="H19" s="49"/>
    </row>
    <row r="20" spans="2:8" x14ac:dyDescent="0.2">
      <c r="C20" s="10"/>
    </row>
    <row r="21" spans="2:8" x14ac:dyDescent="0.2">
      <c r="C21" s="10"/>
    </row>
    <row r="22" spans="2:8" x14ac:dyDescent="0.2">
      <c r="C22" s="10"/>
    </row>
    <row r="23" spans="2:8" x14ac:dyDescent="0.2">
      <c r="B23" s="2" t="s">
        <v>19</v>
      </c>
    </row>
    <row r="24" spans="2:8" x14ac:dyDescent="0.2">
      <c r="B24" s="2" t="s">
        <v>20</v>
      </c>
    </row>
    <row r="26" spans="2:8" x14ac:dyDescent="0.2">
      <c r="C26" s="1"/>
    </row>
    <row r="27" spans="2:8" x14ac:dyDescent="0.2">
      <c r="C27" s="1" t="s">
        <v>21</v>
      </c>
    </row>
    <row r="29" spans="2:8" x14ac:dyDescent="0.2">
      <c r="B29" s="1"/>
      <c r="C29" s="1" t="s">
        <v>22</v>
      </c>
      <c r="D29" s="1"/>
      <c r="E29" s="1"/>
      <c r="F29" s="1"/>
      <c r="G29" s="1"/>
      <c r="H29" s="1"/>
    </row>
    <row r="30" spans="2:8" ht="12.75" thickBot="1" x14ac:dyDescent="0.25">
      <c r="B30" s="1"/>
      <c r="C30" s="1"/>
      <c r="D30" s="1"/>
      <c r="E30" s="1"/>
      <c r="F30" s="1"/>
      <c r="G30" s="1"/>
      <c r="H30" s="1"/>
    </row>
    <row r="31" spans="2:8" ht="12.75" thickBot="1" x14ac:dyDescent="0.25">
      <c r="B31" s="11" t="s">
        <v>23</v>
      </c>
      <c r="C31" s="12" t="s">
        <v>24</v>
      </c>
      <c r="D31" s="12" t="s">
        <v>25</v>
      </c>
      <c r="E31" s="12" t="s">
        <v>26</v>
      </c>
      <c r="F31" s="12" t="s">
        <v>27</v>
      </c>
      <c r="G31" s="13" t="s">
        <v>28</v>
      </c>
      <c r="H31" s="14"/>
    </row>
    <row r="32" spans="2:8" x14ac:dyDescent="0.2">
      <c r="B32" s="15" t="s">
        <v>10</v>
      </c>
      <c r="C32" s="16" t="s">
        <v>29</v>
      </c>
      <c r="D32" s="17">
        <v>3000000</v>
      </c>
      <c r="E32" s="16" t="s">
        <v>30</v>
      </c>
      <c r="F32" s="16" t="s">
        <v>31</v>
      </c>
      <c r="G32" s="18" t="s">
        <v>32</v>
      </c>
      <c r="H32" s="19"/>
    </row>
    <row r="33" spans="2:9" x14ac:dyDescent="0.2">
      <c r="B33" s="20" t="s">
        <v>11</v>
      </c>
      <c r="C33" s="21" t="s">
        <v>33</v>
      </c>
      <c r="D33" s="22">
        <v>2500000</v>
      </c>
      <c r="E33" s="21" t="s">
        <v>34</v>
      </c>
      <c r="F33" s="21" t="s">
        <v>35</v>
      </c>
      <c r="G33" s="23" t="s">
        <v>36</v>
      </c>
      <c r="H33" s="24"/>
    </row>
    <row r="34" spans="2:9" x14ac:dyDescent="0.2">
      <c r="B34" s="20" t="s">
        <v>12</v>
      </c>
      <c r="C34" s="21" t="s">
        <v>37</v>
      </c>
      <c r="D34" s="22">
        <v>2000000</v>
      </c>
      <c r="E34" s="21" t="s">
        <v>38</v>
      </c>
      <c r="F34" s="21" t="s">
        <v>39</v>
      </c>
      <c r="G34" s="23" t="s">
        <v>40</v>
      </c>
      <c r="H34" s="24"/>
    </row>
    <row r="35" spans="2:9" x14ac:dyDescent="0.2">
      <c r="B35" s="20" t="s">
        <v>13</v>
      </c>
      <c r="C35" s="21" t="s">
        <v>37</v>
      </c>
      <c r="D35" s="22">
        <v>1968000</v>
      </c>
      <c r="E35" s="21" t="s">
        <v>41</v>
      </c>
      <c r="F35" s="21" t="s">
        <v>42</v>
      </c>
      <c r="G35" s="23" t="s">
        <v>43</v>
      </c>
      <c r="H35" s="24"/>
    </row>
    <row r="36" spans="2:9" x14ac:dyDescent="0.2">
      <c r="B36" s="20" t="s">
        <v>14</v>
      </c>
      <c r="C36" s="21" t="s">
        <v>37</v>
      </c>
      <c r="D36" s="22">
        <v>3000000</v>
      </c>
      <c r="E36" s="21" t="s">
        <v>44</v>
      </c>
      <c r="F36" s="21" t="s">
        <v>35</v>
      </c>
      <c r="G36" s="23" t="s">
        <v>45</v>
      </c>
      <c r="H36" s="24"/>
    </row>
    <row r="37" spans="2:9" x14ac:dyDescent="0.2">
      <c r="B37" s="20" t="s">
        <v>15</v>
      </c>
      <c r="C37" s="21" t="s">
        <v>37</v>
      </c>
      <c r="D37" s="22">
        <v>1500000</v>
      </c>
      <c r="E37" s="21" t="s">
        <v>30</v>
      </c>
      <c r="F37" s="21" t="s">
        <v>46</v>
      </c>
      <c r="G37" s="23" t="s">
        <v>47</v>
      </c>
      <c r="H37" s="24"/>
    </row>
    <row r="38" spans="2:9" ht="12.75" thickBot="1" x14ac:dyDescent="0.25">
      <c r="B38" s="25" t="s">
        <v>48</v>
      </c>
      <c r="C38" s="26" t="s">
        <v>49</v>
      </c>
      <c r="D38" s="36">
        <v>925200</v>
      </c>
      <c r="E38" s="26" t="s">
        <v>38</v>
      </c>
      <c r="F38" s="26" t="s">
        <v>50</v>
      </c>
      <c r="G38" s="27" t="s">
        <v>51</v>
      </c>
      <c r="H38" s="28"/>
      <c r="I38" s="2" t="s">
        <v>52</v>
      </c>
    </row>
    <row r="39" spans="2:9" ht="12.75" thickBot="1" x14ac:dyDescent="0.25">
      <c r="B39" s="29" t="s">
        <v>53</v>
      </c>
      <c r="C39" s="30"/>
      <c r="D39" s="31">
        <f>SUM(D32:D38)</f>
        <v>14893200</v>
      </c>
      <c r="E39" s="30"/>
      <c r="F39" s="30"/>
      <c r="G39" s="32"/>
      <c r="H39" s="33"/>
      <c r="I39" s="2" t="s">
        <v>54</v>
      </c>
    </row>
    <row r="42" spans="2:9" x14ac:dyDescent="0.2">
      <c r="D42" s="35">
        <f>+D39-E14</f>
        <v>925200</v>
      </c>
      <c r="E42" s="2" t="s">
        <v>85</v>
      </c>
    </row>
  </sheetData>
  <mergeCells count="8">
    <mergeCell ref="F17:H17"/>
    <mergeCell ref="F19:H19"/>
    <mergeCell ref="B3:G3"/>
    <mergeCell ref="A6:A7"/>
    <mergeCell ref="B6:B7"/>
    <mergeCell ref="C6:D6"/>
    <mergeCell ref="E6:F6"/>
    <mergeCell ref="G6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R26" sqref="R26"/>
    </sheetView>
  </sheetViews>
  <sheetFormatPr defaultRowHeight="12" x14ac:dyDescent="0.2"/>
  <cols>
    <col min="1" max="1" width="4.5703125" style="2" customWidth="1"/>
    <col min="2" max="2" width="43.5703125" style="2" customWidth="1"/>
    <col min="3" max="3" width="13.28515625" style="2" customWidth="1"/>
    <col min="4" max="4" width="12.7109375" style="2" customWidth="1"/>
    <col min="5" max="5" width="12.85546875" style="2" customWidth="1"/>
    <col min="6" max="6" width="12" style="2" customWidth="1"/>
    <col min="7" max="7" width="13.28515625" style="2" customWidth="1"/>
    <col min="8" max="8" width="11" style="2" customWidth="1"/>
    <col min="9" max="16384" width="9.140625" style="2"/>
  </cols>
  <sheetData>
    <row r="1" spans="1:8" x14ac:dyDescent="0.2">
      <c r="A1" s="1" t="s">
        <v>0</v>
      </c>
      <c r="B1" s="1"/>
    </row>
    <row r="2" spans="1:8" x14ac:dyDescent="0.2">
      <c r="A2" s="1"/>
      <c r="B2" s="1"/>
    </row>
    <row r="3" spans="1:8" x14ac:dyDescent="0.2">
      <c r="B3" s="50" t="s">
        <v>55</v>
      </c>
      <c r="C3" s="50"/>
      <c r="D3" s="50"/>
      <c r="E3" s="50"/>
      <c r="F3" s="50"/>
      <c r="G3" s="50"/>
    </row>
    <row r="4" spans="1:8" x14ac:dyDescent="0.2">
      <c r="B4" s="3"/>
      <c r="C4" s="3"/>
      <c r="D4" s="3"/>
      <c r="E4" s="3"/>
      <c r="F4" s="3"/>
      <c r="G4" s="3"/>
    </row>
    <row r="5" spans="1:8" x14ac:dyDescent="0.2">
      <c r="H5" s="4" t="s">
        <v>2</v>
      </c>
    </row>
    <row r="6" spans="1:8" x14ac:dyDescent="0.2">
      <c r="A6" s="51" t="s">
        <v>3</v>
      </c>
      <c r="B6" s="51" t="s">
        <v>4</v>
      </c>
      <c r="C6" s="51" t="s">
        <v>56</v>
      </c>
      <c r="D6" s="51"/>
      <c r="E6" s="51" t="s">
        <v>57</v>
      </c>
      <c r="F6" s="51"/>
      <c r="G6" s="51" t="s">
        <v>58</v>
      </c>
      <c r="H6" s="51"/>
    </row>
    <row r="7" spans="1:8" x14ac:dyDescent="0.2">
      <c r="A7" s="51"/>
      <c r="B7" s="51"/>
      <c r="C7" s="5" t="s">
        <v>8</v>
      </c>
      <c r="D7" s="5" t="s">
        <v>9</v>
      </c>
      <c r="E7" s="5" t="s">
        <v>8</v>
      </c>
      <c r="F7" s="5" t="s">
        <v>9</v>
      </c>
      <c r="G7" s="5" t="s">
        <v>8</v>
      </c>
      <c r="H7" s="5" t="s">
        <v>9</v>
      </c>
    </row>
    <row r="8" spans="1:8" x14ac:dyDescent="0.2">
      <c r="A8" s="6">
        <v>1</v>
      </c>
      <c r="B8" s="7" t="s">
        <v>59</v>
      </c>
      <c r="C8" s="7"/>
      <c r="D8" s="8"/>
      <c r="E8" s="8"/>
      <c r="F8" s="7"/>
      <c r="G8" s="8"/>
      <c r="H8" s="8"/>
    </row>
    <row r="9" spans="1:8" x14ac:dyDescent="0.2">
      <c r="A9" s="6">
        <v>2</v>
      </c>
      <c r="B9" s="7" t="s">
        <v>60</v>
      </c>
      <c r="C9" s="7"/>
      <c r="D9" s="8"/>
      <c r="E9" s="8">
        <f>+'[1]FINALI alpha'!I367</f>
        <v>6298320</v>
      </c>
      <c r="F9" s="7"/>
      <c r="G9" s="8">
        <f>+E9</f>
        <v>6298320</v>
      </c>
      <c r="H9" s="8"/>
    </row>
    <row r="10" spans="1:8" x14ac:dyDescent="0.2">
      <c r="A10" s="6">
        <v>3</v>
      </c>
      <c r="B10" s="7" t="s">
        <v>61</v>
      </c>
      <c r="C10" s="7"/>
      <c r="D10" s="8"/>
      <c r="E10" s="8"/>
      <c r="F10" s="7"/>
      <c r="G10" s="8"/>
      <c r="H10" s="8"/>
    </row>
    <row r="11" spans="1:8" x14ac:dyDescent="0.2">
      <c r="A11" s="6">
        <v>4</v>
      </c>
      <c r="B11" s="7"/>
      <c r="C11" s="7"/>
      <c r="D11" s="8"/>
      <c r="E11" s="8"/>
      <c r="F11" s="7"/>
      <c r="G11" s="8"/>
      <c r="H11" s="8"/>
    </row>
    <row r="12" spans="1:8" x14ac:dyDescent="0.2">
      <c r="A12" s="6">
        <v>5</v>
      </c>
      <c r="B12" s="7"/>
      <c r="C12" s="7"/>
      <c r="D12" s="8"/>
      <c r="E12" s="8"/>
      <c r="F12" s="7"/>
      <c r="G12" s="8"/>
      <c r="H12" s="8"/>
    </row>
    <row r="13" spans="1:8" x14ac:dyDescent="0.2">
      <c r="A13" s="6">
        <v>6</v>
      </c>
      <c r="B13" s="7"/>
      <c r="C13" s="7"/>
      <c r="D13" s="8"/>
      <c r="E13" s="8"/>
      <c r="F13" s="7"/>
      <c r="G13" s="8"/>
      <c r="H13" s="8"/>
    </row>
    <row r="14" spans="1:8" x14ac:dyDescent="0.2">
      <c r="A14" s="9"/>
      <c r="B14" s="9" t="s">
        <v>16</v>
      </c>
      <c r="C14" s="8">
        <f t="shared" ref="C14:H14" si="0">SUM(C8:C13)</f>
        <v>0</v>
      </c>
      <c r="D14" s="8">
        <f t="shared" si="0"/>
        <v>0</v>
      </c>
      <c r="E14" s="8">
        <f t="shared" si="0"/>
        <v>6298320</v>
      </c>
      <c r="F14" s="7">
        <f t="shared" si="0"/>
        <v>0</v>
      </c>
      <c r="G14" s="7">
        <f t="shared" si="0"/>
        <v>6298320</v>
      </c>
      <c r="H14" s="8">
        <f t="shared" si="0"/>
        <v>0</v>
      </c>
    </row>
    <row r="17" spans="3:8" x14ac:dyDescent="0.2">
      <c r="F17" s="49" t="s">
        <v>17</v>
      </c>
      <c r="G17" s="49"/>
      <c r="H17" s="49"/>
    </row>
    <row r="18" spans="3:8" x14ac:dyDescent="0.2">
      <c r="E18" s="34"/>
    </row>
    <row r="19" spans="3:8" x14ac:dyDescent="0.2">
      <c r="F19" s="49" t="s">
        <v>18</v>
      </c>
      <c r="G19" s="49"/>
      <c r="H19" s="49"/>
    </row>
    <row r="20" spans="3:8" x14ac:dyDescent="0.2">
      <c r="C20" s="10"/>
    </row>
    <row r="21" spans="3:8" x14ac:dyDescent="0.2">
      <c r="C21" s="10"/>
    </row>
    <row r="22" spans="3:8" x14ac:dyDescent="0.2">
      <c r="C22" s="10"/>
    </row>
  </sheetData>
  <mergeCells count="8">
    <mergeCell ref="F17:H17"/>
    <mergeCell ref="F19:H19"/>
    <mergeCell ref="B3:G3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24" sqref="B24"/>
    </sheetView>
  </sheetViews>
  <sheetFormatPr defaultRowHeight="12" x14ac:dyDescent="0.2"/>
  <cols>
    <col min="1" max="1" width="4.5703125" style="2" customWidth="1"/>
    <col min="2" max="2" width="43.5703125" style="2" customWidth="1"/>
    <col min="3" max="3" width="13.28515625" style="2" customWidth="1"/>
    <col min="4" max="4" width="12.7109375" style="2" customWidth="1"/>
    <col min="5" max="5" width="12.85546875" style="2" customWidth="1"/>
    <col min="6" max="6" width="12" style="2" customWidth="1"/>
    <col min="7" max="7" width="13.28515625" style="2" customWidth="1"/>
    <col min="8" max="8" width="11" style="2" customWidth="1"/>
    <col min="9" max="16384" width="9.140625" style="2"/>
  </cols>
  <sheetData>
    <row r="1" spans="1:8" x14ac:dyDescent="0.2">
      <c r="A1" s="1" t="s">
        <v>0</v>
      </c>
      <c r="B1" s="1"/>
    </row>
    <row r="2" spans="1:8" x14ac:dyDescent="0.2">
      <c r="A2" s="1"/>
      <c r="B2" s="1"/>
    </row>
    <row r="3" spans="1:8" x14ac:dyDescent="0.2">
      <c r="B3" s="50" t="s">
        <v>62</v>
      </c>
      <c r="C3" s="50"/>
      <c r="D3" s="50"/>
      <c r="E3" s="50"/>
      <c r="F3" s="50"/>
      <c r="G3" s="50"/>
    </row>
    <row r="4" spans="1:8" x14ac:dyDescent="0.2">
      <c r="B4" s="3"/>
      <c r="C4" s="3"/>
      <c r="D4" s="3"/>
      <c r="E4" s="3"/>
      <c r="F4" s="3"/>
      <c r="G4" s="3"/>
    </row>
    <row r="5" spans="1:8" x14ac:dyDescent="0.2">
      <c r="H5" s="4" t="s">
        <v>2</v>
      </c>
    </row>
    <row r="6" spans="1:8" x14ac:dyDescent="0.2">
      <c r="A6" s="51" t="s">
        <v>3</v>
      </c>
      <c r="B6" s="51" t="s">
        <v>4</v>
      </c>
      <c r="C6" s="51" t="s">
        <v>63</v>
      </c>
      <c r="D6" s="51"/>
      <c r="E6" s="51" t="s">
        <v>64</v>
      </c>
      <c r="F6" s="51"/>
      <c r="G6" s="51" t="s">
        <v>65</v>
      </c>
      <c r="H6" s="51"/>
    </row>
    <row r="7" spans="1:8" x14ac:dyDescent="0.2">
      <c r="A7" s="51"/>
      <c r="B7" s="51"/>
      <c r="C7" s="5" t="s">
        <v>8</v>
      </c>
      <c r="D7" s="5" t="s">
        <v>9</v>
      </c>
      <c r="E7" s="5" t="s">
        <v>8</v>
      </c>
      <c r="F7" s="5" t="s">
        <v>9</v>
      </c>
      <c r="G7" s="5" t="s">
        <v>8</v>
      </c>
      <c r="H7" s="5" t="s">
        <v>9</v>
      </c>
    </row>
    <row r="8" spans="1:8" x14ac:dyDescent="0.2">
      <c r="A8" s="6">
        <v>1</v>
      </c>
      <c r="B8" s="7" t="s">
        <v>66</v>
      </c>
      <c r="C8" s="7"/>
      <c r="D8" s="8"/>
      <c r="E8" s="8"/>
      <c r="F8" s="7"/>
      <c r="G8" s="8"/>
      <c r="H8" s="8"/>
    </row>
    <row r="9" spans="1:8" x14ac:dyDescent="0.2">
      <c r="A9" s="6">
        <v>2</v>
      </c>
      <c r="B9" s="7" t="s">
        <v>86</v>
      </c>
      <c r="C9" s="7"/>
      <c r="D9" s="8"/>
      <c r="E9" s="8">
        <v>3440100</v>
      </c>
      <c r="F9" s="7"/>
      <c r="G9" s="8">
        <f>+E9</f>
        <v>3440100</v>
      </c>
      <c r="H9" s="8"/>
    </row>
    <row r="10" spans="1:8" x14ac:dyDescent="0.2">
      <c r="A10" s="6">
        <v>3</v>
      </c>
      <c r="B10" s="7" t="s">
        <v>84</v>
      </c>
      <c r="C10" s="7"/>
      <c r="D10" s="8"/>
      <c r="E10" s="8"/>
      <c r="F10" s="7"/>
      <c r="G10" s="8"/>
      <c r="H10" s="8"/>
    </row>
    <row r="11" spans="1:8" x14ac:dyDescent="0.2">
      <c r="A11" s="6">
        <v>4</v>
      </c>
      <c r="B11" s="7"/>
      <c r="C11" s="7"/>
      <c r="D11" s="8"/>
      <c r="E11" s="8"/>
      <c r="F11" s="7"/>
      <c r="G11" s="8"/>
      <c r="H11" s="8"/>
    </row>
    <row r="12" spans="1:8" x14ac:dyDescent="0.2">
      <c r="A12" s="6">
        <v>5</v>
      </c>
      <c r="B12" s="7"/>
      <c r="C12" s="7"/>
      <c r="D12" s="8"/>
      <c r="E12" s="8"/>
      <c r="F12" s="7"/>
      <c r="G12" s="8"/>
      <c r="H12" s="8"/>
    </row>
    <row r="13" spans="1:8" x14ac:dyDescent="0.2">
      <c r="A13" s="6">
        <v>6</v>
      </c>
      <c r="B13" s="7"/>
      <c r="C13" s="7"/>
      <c r="D13" s="8"/>
      <c r="E13" s="8"/>
      <c r="F13" s="7"/>
      <c r="G13" s="8"/>
      <c r="H13" s="8"/>
    </row>
    <row r="14" spans="1:8" x14ac:dyDescent="0.2">
      <c r="A14" s="9"/>
      <c r="B14" s="9" t="s">
        <v>16</v>
      </c>
      <c r="C14" s="8">
        <f t="shared" ref="C14:H14" si="0">SUM(C8:C13)</f>
        <v>0</v>
      </c>
      <c r="D14" s="8">
        <f t="shared" si="0"/>
        <v>0</v>
      </c>
      <c r="E14" s="8">
        <f t="shared" si="0"/>
        <v>3440100</v>
      </c>
      <c r="F14" s="7">
        <f t="shared" si="0"/>
        <v>0</v>
      </c>
      <c r="G14" s="7">
        <f t="shared" si="0"/>
        <v>3440100</v>
      </c>
      <c r="H14" s="8">
        <f t="shared" si="0"/>
        <v>0</v>
      </c>
    </row>
    <row r="17" spans="3:8" x14ac:dyDescent="0.2">
      <c r="F17" s="49" t="s">
        <v>17</v>
      </c>
      <c r="G17" s="49"/>
      <c r="H17" s="49"/>
    </row>
    <row r="18" spans="3:8" x14ac:dyDescent="0.2">
      <c r="E18" s="34"/>
    </row>
    <row r="19" spans="3:8" x14ac:dyDescent="0.2">
      <c r="F19" s="49" t="s">
        <v>18</v>
      </c>
      <c r="G19" s="49"/>
      <c r="H19" s="49"/>
    </row>
    <row r="20" spans="3:8" x14ac:dyDescent="0.2">
      <c r="C20" s="10"/>
    </row>
    <row r="21" spans="3:8" x14ac:dyDescent="0.2">
      <c r="C21" s="10"/>
      <c r="E21" s="34"/>
    </row>
    <row r="22" spans="3:8" x14ac:dyDescent="0.2">
      <c r="C22" s="10"/>
    </row>
  </sheetData>
  <mergeCells count="8">
    <mergeCell ref="F17:H17"/>
    <mergeCell ref="F19:H19"/>
    <mergeCell ref="B3:G3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8" sqref="F28"/>
    </sheetView>
  </sheetViews>
  <sheetFormatPr defaultRowHeight="15" x14ac:dyDescent="0.25"/>
  <cols>
    <col min="1" max="1" width="6.140625" customWidth="1"/>
    <col min="2" max="2" width="12.42578125" customWidth="1"/>
    <col min="3" max="3" width="14" customWidth="1"/>
    <col min="5" max="5" width="10.5703125" customWidth="1"/>
    <col min="6" max="6" width="96.5703125" style="37" customWidth="1"/>
    <col min="7" max="7" width="19.7109375" customWidth="1"/>
  </cols>
  <sheetData>
    <row r="1" spans="1:7" ht="18.75" customHeight="1" x14ac:dyDescent="0.25"/>
    <row r="2" spans="1:7" ht="29.25" x14ac:dyDescent="0.45">
      <c r="D2" s="53"/>
      <c r="E2" s="53"/>
      <c r="F2" s="53"/>
      <c r="G2" s="53"/>
    </row>
    <row r="3" spans="1:7" ht="15.75" x14ac:dyDescent="0.25">
      <c r="A3" s="54" t="s">
        <v>67</v>
      </c>
      <c r="B3" s="54"/>
      <c r="C3" s="54" t="s">
        <v>68</v>
      </c>
      <c r="D3" s="54"/>
      <c r="E3" s="54"/>
      <c r="F3" s="38"/>
      <c r="G3" s="38"/>
    </row>
    <row r="4" spans="1:7" ht="15.75" x14ac:dyDescent="0.25">
      <c r="A4" s="54" t="s">
        <v>69</v>
      </c>
      <c r="B4" s="54"/>
      <c r="C4" s="54" t="s">
        <v>87</v>
      </c>
      <c r="D4" s="54"/>
      <c r="E4" s="54"/>
      <c r="F4" s="38"/>
      <c r="G4" s="38" t="s">
        <v>70</v>
      </c>
    </row>
    <row r="5" spans="1:7" ht="15.75" x14ac:dyDescent="0.25">
      <c r="A5" s="54"/>
      <c r="B5" s="54"/>
      <c r="C5" s="54"/>
      <c r="D5" s="54"/>
      <c r="E5" s="54"/>
      <c r="F5" s="38"/>
      <c r="G5" s="38" t="s">
        <v>71</v>
      </c>
    </row>
    <row r="6" spans="1:7" ht="16.5" customHeight="1" x14ac:dyDescent="0.25">
      <c r="A6" s="52"/>
      <c r="B6" s="52"/>
      <c r="C6" s="52"/>
      <c r="D6" s="52"/>
      <c r="E6" s="52"/>
    </row>
    <row r="7" spans="1:7" ht="12" customHeight="1" x14ac:dyDescent="0.25"/>
    <row r="8" spans="1:7" x14ac:dyDescent="0.25">
      <c r="D8" s="39" t="s">
        <v>88</v>
      </c>
      <c r="E8" s="40" t="s">
        <v>72</v>
      </c>
      <c r="F8" s="40" t="s">
        <v>73</v>
      </c>
      <c r="G8" s="41" t="s">
        <v>89</v>
      </c>
    </row>
    <row r="9" spans="1:7" x14ac:dyDescent="0.25">
      <c r="D9" s="42" t="s">
        <v>90</v>
      </c>
      <c r="E9" s="43">
        <v>44418</v>
      </c>
      <c r="F9" s="44" t="s">
        <v>74</v>
      </c>
      <c r="G9" s="45">
        <v>2000000</v>
      </c>
    </row>
    <row r="10" spans="1:7" x14ac:dyDescent="0.25">
      <c r="D10" s="42" t="s">
        <v>91</v>
      </c>
      <c r="E10" s="43">
        <v>44446</v>
      </c>
      <c r="F10" s="44" t="s">
        <v>75</v>
      </c>
      <c r="G10" s="45">
        <v>3000000</v>
      </c>
    </row>
    <row r="11" spans="1:7" ht="24" x14ac:dyDescent="0.25">
      <c r="D11" s="42" t="s">
        <v>92</v>
      </c>
      <c r="E11" s="43">
        <v>44526</v>
      </c>
      <c r="F11" s="44" t="s">
        <v>76</v>
      </c>
      <c r="G11" s="45">
        <v>1500000</v>
      </c>
    </row>
    <row r="12" spans="1:7" ht="18" customHeight="1" x14ac:dyDescent="0.25">
      <c r="D12" s="42" t="s">
        <v>93</v>
      </c>
      <c r="E12" s="43">
        <v>44529</v>
      </c>
      <c r="F12" s="46" t="s">
        <v>77</v>
      </c>
      <c r="G12" s="45">
        <v>925200</v>
      </c>
    </row>
    <row r="13" spans="1:7" ht="18" customHeight="1" x14ac:dyDescent="0.25">
      <c r="D13" s="42" t="s">
        <v>94</v>
      </c>
      <c r="E13" s="43">
        <v>44537</v>
      </c>
      <c r="F13" s="46" t="s">
        <v>78</v>
      </c>
      <c r="G13" s="45">
        <v>1968000</v>
      </c>
    </row>
    <row r="14" spans="1:7" ht="18" customHeight="1" x14ac:dyDescent="0.25">
      <c r="D14" s="42" t="s">
        <v>95</v>
      </c>
      <c r="E14" s="43">
        <v>44545</v>
      </c>
      <c r="F14" s="46" t="s">
        <v>96</v>
      </c>
      <c r="G14" s="45">
        <v>2500000</v>
      </c>
    </row>
    <row r="15" spans="1:7" ht="18" customHeight="1" x14ac:dyDescent="0.25">
      <c r="D15" s="42" t="s">
        <v>97</v>
      </c>
      <c r="E15" s="43">
        <v>44545</v>
      </c>
      <c r="F15" s="46" t="s">
        <v>79</v>
      </c>
      <c r="G15" s="45">
        <v>3000000</v>
      </c>
    </row>
    <row r="16" spans="1:7" ht="18" customHeight="1" x14ac:dyDescent="0.25">
      <c r="D16" s="42" t="s">
        <v>98</v>
      </c>
      <c r="E16" s="43">
        <v>44553</v>
      </c>
      <c r="F16" s="46" t="s">
        <v>80</v>
      </c>
      <c r="G16" s="45">
        <v>-925000</v>
      </c>
    </row>
    <row r="17" spans="4:7" x14ac:dyDescent="0.25">
      <c r="D17" s="39"/>
      <c r="E17" s="40"/>
      <c r="F17" s="40" t="s">
        <v>99</v>
      </c>
      <c r="G17" s="47">
        <f>SUM(G9:G16)</f>
        <v>13968200</v>
      </c>
    </row>
    <row r="18" spans="4:7" ht="18" customHeight="1" x14ac:dyDescent="0.25">
      <c r="D18" s="42" t="s">
        <v>90</v>
      </c>
      <c r="E18" s="43">
        <v>44826</v>
      </c>
      <c r="F18" s="46" t="s">
        <v>81</v>
      </c>
      <c r="G18" s="45">
        <v>58320</v>
      </c>
    </row>
    <row r="19" spans="4:7" x14ac:dyDescent="0.25">
      <c r="D19" s="42" t="s">
        <v>91</v>
      </c>
      <c r="E19" s="43">
        <v>44914</v>
      </c>
      <c r="F19" s="48" t="s">
        <v>82</v>
      </c>
      <c r="G19" s="45">
        <f>5040000+1200000</f>
        <v>6240000</v>
      </c>
    </row>
    <row r="20" spans="4:7" x14ac:dyDescent="0.25">
      <c r="D20" s="39"/>
      <c r="E20" s="40"/>
      <c r="F20" s="40" t="s">
        <v>99</v>
      </c>
      <c r="G20" s="47">
        <f>SUM(G18:G19)</f>
        <v>6298320</v>
      </c>
    </row>
    <row r="21" spans="4:7" ht="24" x14ac:dyDescent="0.25">
      <c r="D21" s="42" t="s">
        <v>83</v>
      </c>
      <c r="E21" s="43">
        <v>45002</v>
      </c>
      <c r="F21" s="48" t="s">
        <v>100</v>
      </c>
      <c r="G21" s="45">
        <v>3440100</v>
      </c>
    </row>
    <row r="22" spans="4:7" x14ac:dyDescent="0.25">
      <c r="D22" s="39"/>
      <c r="E22" s="40"/>
      <c r="F22" s="40" t="s">
        <v>99</v>
      </c>
      <c r="G22" s="47">
        <f>SUM(G21)</f>
        <v>3440100</v>
      </c>
    </row>
    <row r="23" spans="4:7" x14ac:dyDescent="0.25">
      <c r="D23" s="39"/>
      <c r="E23" s="40"/>
      <c r="F23" s="40" t="s">
        <v>101</v>
      </c>
      <c r="G23" s="47">
        <f>+G17+G20+G22</f>
        <v>23706620</v>
      </c>
    </row>
    <row r="25" spans="4:7" ht="21" x14ac:dyDescent="0.35">
      <c r="F25" s="55" t="s">
        <v>102</v>
      </c>
    </row>
  </sheetData>
  <mergeCells count="9">
    <mergeCell ref="A6:B6"/>
    <mergeCell ref="C6:E6"/>
    <mergeCell ref="D2:G2"/>
    <mergeCell ref="A3:B3"/>
    <mergeCell ref="C3:E3"/>
    <mergeCell ref="A4:B4"/>
    <mergeCell ref="C4:E4"/>
    <mergeCell ref="A5:B5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Permbledhese</vt:lpstr>
    </vt:vector>
  </TitlesOfParts>
  <Company>KESH SHA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Dhurata Sallaku</dc:creator>
  <cp:lastModifiedBy>Elton Milla</cp:lastModifiedBy>
  <dcterms:created xsi:type="dcterms:W3CDTF">2025-10-08T10:24:27Z</dcterms:created>
  <dcterms:modified xsi:type="dcterms:W3CDTF">2026-05-06T14:10:17Z</dcterms:modified>
</cp:coreProperties>
</file>